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139190005_139190006_139190008_Tlačné čluny, oprava 3 plavidel\VZ realizace\Specifikace praci a dodavek\"/>
    </mc:Choice>
  </mc:AlternateContent>
  <bookViews>
    <workbookView xWindow="0" yWindow="135" windowWidth="23955" windowHeight="9780"/>
  </bookViews>
  <sheets>
    <sheet name="Cena, náplň" sheetId="1" r:id="rId1"/>
  </sheets>
  <definedNames>
    <definedName name="_xlnm.Print_Area" localSheetId="0">'Cena, náplň'!$C$1:$G$45</definedName>
  </definedNames>
  <calcPr calcId="162913"/>
</workbook>
</file>

<file path=xl/calcChain.xml><?xml version="1.0" encoding="utf-8"?>
<calcChain xmlns="http://schemas.openxmlformats.org/spreadsheetml/2006/main">
  <c r="G43" i="1" l="1"/>
  <c r="G44" i="1"/>
  <c r="G37" i="1"/>
  <c r="G41" i="1" l="1"/>
  <c r="G42" i="1"/>
  <c r="G40" i="1"/>
  <c r="G26" i="1"/>
  <c r="G27" i="1"/>
  <c r="G28" i="1"/>
  <c r="G29" i="1"/>
  <c r="G30" i="1"/>
  <c r="G31" i="1"/>
  <c r="G32" i="1"/>
  <c r="G33" i="1"/>
  <c r="G34" i="1"/>
  <c r="G35" i="1"/>
  <c r="G36" i="1"/>
  <c r="G25" i="1"/>
  <c r="G19" i="1"/>
  <c r="G20" i="1"/>
  <c r="G21" i="1"/>
  <c r="G22" i="1"/>
  <c r="G18" i="1"/>
  <c r="G16" i="1"/>
  <c r="G15" i="1"/>
  <c r="G14" i="1"/>
  <c r="G9" i="1"/>
  <c r="G10" i="1"/>
  <c r="G8" i="1"/>
  <c r="G39" i="1" l="1"/>
  <c r="G24" i="1"/>
  <c r="G17" i="1"/>
  <c r="G13" i="1"/>
  <c r="G7" i="1"/>
  <c r="G12" i="1" l="1"/>
  <c r="G4" i="1" l="1"/>
</calcChain>
</file>

<file path=xl/sharedStrings.xml><?xml version="1.0" encoding="utf-8"?>
<sst xmlns="http://schemas.openxmlformats.org/spreadsheetml/2006/main" count="107" uniqueCount="101">
  <si>
    <t>Výpočty</t>
  </si>
  <si>
    <t>Demontážní práce</t>
  </si>
  <si>
    <t>Kontrola výměny obšívky</t>
  </si>
  <si>
    <t>Povrchová ochrana plavidla</t>
  </si>
  <si>
    <t>6.1</t>
  </si>
  <si>
    <t>3.1</t>
  </si>
  <si>
    <t>3.2</t>
  </si>
  <si>
    <t>6.1.1</t>
  </si>
  <si>
    <t>3.3</t>
  </si>
  <si>
    <t>6.1.2</t>
  </si>
  <si>
    <t>6.2</t>
  </si>
  <si>
    <t>6.2.1</t>
  </si>
  <si>
    <t>7.2</t>
  </si>
  <si>
    <t>7.3</t>
  </si>
  <si>
    <t>7.4</t>
  </si>
  <si>
    <t>7.5</t>
  </si>
  <si>
    <t>8.1</t>
  </si>
  <si>
    <t>8.2</t>
  </si>
  <si>
    <t>Vyzdvižení z vody a ustavení na stapelu, spuštění na vodu</t>
  </si>
  <si>
    <t>Montáž</t>
  </si>
  <si>
    <t>Výkresová dokumentace opravy</t>
  </si>
  <si>
    <t>Příprava opravy</t>
  </si>
  <si>
    <t>1 komplet</t>
  </si>
  <si>
    <t>Inspekční organizace - schválení dokumentace, dozor</t>
  </si>
  <si>
    <t>Technická dokumentace opravy</t>
  </si>
  <si>
    <t>Příprava plavidla k opravě</t>
  </si>
  <si>
    <t>Proměření rovinnosti dna plavidla</t>
  </si>
  <si>
    <t>kontrola roviny rovinnosti dna plavidla, výsledek zaznamenat do protokolu</t>
  </si>
  <si>
    <t xml:space="preserve">Dokumentace bude rozkreslena do stupně vhodného pro opravu. </t>
  </si>
  <si>
    <t>6.1.3</t>
  </si>
  <si>
    <t>6.2.2</t>
  </si>
  <si>
    <t>7.1</t>
  </si>
  <si>
    <t>Budou zpracovány výpočty potřebné k ověření pevnosti měněných částí plavidla.</t>
  </si>
  <si>
    <t>8.3</t>
  </si>
  <si>
    <t>schválení dokumentace opravy, dozor opravy</t>
  </si>
  <si>
    <t>Zhotovení opor, nivelizace montážních opor, vyzdvižení plavidla z vody pomocí lodního výtahu a jeho ustavení na opory. Instalace schodů či žebříků pro přístup na palubu. Spuštění kotvy na zem.</t>
  </si>
  <si>
    <t>Oprava obšívky plavidla a její povrchová úprava</t>
  </si>
  <si>
    <t>Demontáž outorů</t>
  </si>
  <si>
    <t>Montáž outorů</t>
  </si>
  <si>
    <t xml:space="preserve">voda, event. petrolej + plavená křída, snímky RTG; oprava (vybroušení a převaření) nevyhovujících svarů;
Zkoušky:  provedení vizuální kontroly všech svarů, provedení zkoušky těsnosti (normálním nebo náhradním způsobem) svarů obšívky a vodotěsných přepážek, provedení a vyhodnocení kontroly svarů pomocí rentgenového záření, kontrola rozměrů plavidla
</t>
  </si>
  <si>
    <t>kontrola roviny rovinnosti dna plavidla, výsledek zaznamenat do protokolu. Naměřené hodnoty porovnat s měřením, které bylo provedeno před započetím opravy, vyrovnat plavidlo</t>
  </si>
  <si>
    <t>Oprava vyztužení</t>
  </si>
  <si>
    <t>6.2.3</t>
  </si>
  <si>
    <t>Demontáž boční obšívky</t>
  </si>
  <si>
    <t>6.2.4</t>
  </si>
  <si>
    <t>6.2.5</t>
  </si>
  <si>
    <t>Montáž boční obšívky</t>
  </si>
  <si>
    <t>Obnova ponorových stupnic</t>
  </si>
  <si>
    <t>7.6</t>
  </si>
  <si>
    <t>7.7</t>
  </si>
  <si>
    <t>7.8</t>
  </si>
  <si>
    <t>7.9</t>
  </si>
  <si>
    <t>Povrchová ochrana plavidla - obšívka boků, dna, čela, zrcadla (vně plavidla )</t>
  </si>
  <si>
    <t>Povrchová ochrana plavidla - obšívka boků, dna, čela, zrcadla (uvnitř plavidla ) a ostatních opravovaných části plavidla</t>
  </si>
  <si>
    <t>Demontáž dnové obšívky</t>
  </si>
  <si>
    <t>Demontáž zrcadla a čela</t>
  </si>
  <si>
    <t>Příprava vyztužení</t>
  </si>
  <si>
    <t>Montáž dnové obšívky</t>
  </si>
  <si>
    <t>Montáž zrcadla a čela</t>
  </si>
  <si>
    <t>Montáž oděrky</t>
  </si>
  <si>
    <t>7.10</t>
  </si>
  <si>
    <t>Obnova zábradlí</t>
  </si>
  <si>
    <t>Obnova předního stožárku</t>
  </si>
  <si>
    <t>7.11</t>
  </si>
  <si>
    <t>demontáž dnových plechů, včetně podhonu (cca 284,3 m2) včetně zrcadla a čela, jejich rozřezání na vhodné rozměry a sešrotování</t>
  </si>
  <si>
    <t>postupná demontáž outorů (cca 83 m2), jejich rozřezání na vhodné rozměry a sešrotování;</t>
  </si>
  <si>
    <t>postupná demontáž plechů zrcadla (cca 14,81 m2) a čela (cca 2,28 m2) – plechy tl. 8 a 10 mm (celkem cca 17,1 m2), jejich rozřezání na vhodné rozměry a sešrotování;</t>
  </si>
  <si>
    <t>zabroušení ocelové konstrukce plavidla; očištění, případné odstranění zkorodovaných částí; vypálení vodotečí do dnových příček a podélných stěn;</t>
  </si>
  <si>
    <t>na délku nařezané válcované profily dnových příček, bočních žeber a výztuh, vypálené rožnice; event. vypálené části páteřnic;
výměna neopravitelných dnových příček a bočních žeber a výztuh (jejich částí nebo celých), včetně přilehlých rožnic; vyrovnání deformovaných částí výztuh, jejich očištění, případné odstranění zkorodovaných částí a vevaření nových; vypálení vodotečí do dnových příček a podélných stěn.
Při opravě ocelové konstrukce se přepokládá výměna (případně oprava):
a) dnové příčky: 
- nahrazení 30% dnových (L75x50x8-8600) je 20 ks dnových příček, tj. 1271 kg, 67,3 m2; 
- páteřnice – nahrazení P6-150x8000 m páteřnice, tj. 57,6 kg (povrh cca 2,4 m2);
b) boční žebra: 
- z profilu L75x50x6-1500 mm nahrazení 50% obyčejných bočních žeber 65 ks, tj. 551 kg (povrh 35,2 m2); 
c) rožnice: 
- z plechu 6 x 200 mm nahrazení (50% bočních žeber) 130 ks, tj. 74,8 kg (povrh 6,76 m2);</t>
  </si>
  <si>
    <t xml:space="preserve">naformátované plechy dnové obšívky, včetně podhonu plavidla (tl. 5 mm – hmotnost 11152 kg, plocha 278,8 m2; tl. 6 mm hmotnost 263 kg, plocha 5,5 m2), tj. celkem cca 11414,7 kg, plocha 284,3 m2 – rozložených dle výkresu rozvinuté obšívky;
stehování dnové plechů, přivaření plechů k dnovým příčkám a páteřnicím, svaření plechů obšívky k sobě zevnitř plavidla, vydrážkování kořene sváru, provedení konečného sváru;
</t>
  </si>
  <si>
    <t>sloupky zábradlí, úchyty zábradlí, ocelové lanko;
Montáž: vyrobit zábradlí tak, aby vyhovovalo normě ČSN EN 711, a zadání v bodě 4.2.6 a namontovat ho na plavidlo;</t>
  </si>
  <si>
    <t>díly stožárku a jeho základu nadělené dle výkresové dokumentace; 
Montáž: svaření dílů stožárku, základu stožárku a jeho montáž na plavidlo;</t>
  </si>
  <si>
    <t>Příprava pro povrchovou ochranu</t>
  </si>
  <si>
    <t>7.12</t>
  </si>
  <si>
    <t>Obnova značení</t>
  </si>
  <si>
    <t>obnovit identifikační označení plavidla v souladu s vyhláškou MD č. 67/2015 Sb. - Pravidla plavebního provozu a osvědčením společenství. Nanesení nápisů na plavidlo.</t>
  </si>
  <si>
    <t>Název</t>
  </si>
  <si>
    <t>Popis</t>
  </si>
  <si>
    <t>Číslo</t>
  </si>
  <si>
    <r>
      <t>Cena</t>
    </r>
    <r>
      <rPr>
        <i/>
        <sz val="10"/>
        <rFont val="Verdana"/>
        <family val="2"/>
        <charset val="238"/>
      </rPr>
      <t>[Kč]</t>
    </r>
  </si>
  <si>
    <t xml:space="preserve">Soupis prací opravy plavidla BPP400, ev. označení PL32104864 </t>
  </si>
  <si>
    <t xml:space="preserve">Plavidlo je z areálu VD Brandýs nad Labem po vodě dopraveno k místu opravy </t>
  </si>
  <si>
    <t>7.13</t>
  </si>
  <si>
    <t>Inspekční organizace - dozor opravy</t>
  </si>
  <si>
    <t>8.4</t>
  </si>
  <si>
    <t>8.5</t>
  </si>
  <si>
    <t>Doprava plavidla zpět</t>
  </si>
  <si>
    <t>Doprava plavidla k místu opravy</t>
  </si>
  <si>
    <t>Doprava plavidla po provedení opravy na lokalitu objednatele - areál VD Brandýs nad Labem</t>
  </si>
  <si>
    <t>Realizace kompletního programu zkoušek plavidla dle platné legislativy za dohledu inspekční organizace.
Inspekční zpráva o technické prohlídce plavidla po dokončení opravy</t>
  </si>
  <si>
    <t>Realizace kompletního programu zkoušek plavidla dle platné legislativy za dohledu inspekční organizace.</t>
  </si>
  <si>
    <t>Cena plavidla celkem Kč bez DPH</t>
  </si>
  <si>
    <t>postupná demontáž plechů boční obšívky (cca 106,8 m2)  – plechy tl. 5  (celkem cca 106,85 m2), jejich rozřezání na vhodné rozměry a sešrotování;</t>
  </si>
  <si>
    <t xml:space="preserve">na rozměr nařezané profily L120x120x10 (cca 83 m včetně olemování zrcadla), tj. 1511 kg;
stehování outorů, přivaření outorů k dnovým příčkám a bočním žebrům, svaření profilů k sobě, k obšívce dna a boků zevnitř plavidla, vydrážkování kořene sváru, provedení konečného sváru;
</t>
  </si>
  <si>
    <r>
      <t xml:space="preserve">naformátované plechy dnové obšívky (tl. 5 mm – hmotnost 4254 kg, plocha 106,4 m2; tl. 10 mm hmotnost 36 kg, plocha 0,45 m2), tj. celkem cca </t>
    </r>
    <r>
      <rPr>
        <b/>
        <sz val="8"/>
        <rFont val="Verdana"/>
        <family val="2"/>
        <charset val="238"/>
      </rPr>
      <t>4290 kg</t>
    </r>
    <r>
      <rPr>
        <sz val="8"/>
        <rFont val="Verdana"/>
        <family val="2"/>
        <charset val="238"/>
      </rPr>
      <t xml:space="preserve">, plocha </t>
    </r>
    <r>
      <rPr>
        <b/>
        <sz val="8"/>
        <rFont val="Verdana"/>
        <family val="2"/>
        <charset val="238"/>
      </rPr>
      <t>106,85 m2</t>
    </r>
    <r>
      <rPr>
        <sz val="8"/>
        <rFont val="Verdana"/>
        <family val="2"/>
        <charset val="238"/>
      </rPr>
      <t xml:space="preserve"> – rozložených dle výkresu rozvinuté obšívky;
stehování plechů boční obšívky, přivaření plechů k bočním žebrům, k palubě a k outorům; svaření plechů k sobě zevnitř plavidla, vydrážkování kořene sváru, provedení konečného sváru</t>
    </r>
  </si>
  <si>
    <t>naformátované plechy zrcadla a čela plavidla (tl. 8 mm – hmotnost 860 kg, plocha 13,4 m2; tl. 10 mm hmotnost 292 kg, plocha 3,7 m2), tj. celkem cca 1152 kg, plocha 17,1 m2 – rozložených dle výkresu rozvinuté obšívky;
Montáž: stehování plechy zrcadla a čela, přivaření k výztuhám ocelové konstrukce a plechům obšívky, svaření plechů k sobě zevnitř plavidla, vydrážkování kořene sváru, provedení konečného sváru;</t>
  </si>
  <si>
    <t>trubka na oděrky TrØ152 x 5,6 mm, vypálené plechy na ukončení oděrek;
rozříznutí trubek a seříznutí jejich konců pod úhlem 30°, nastehování ½ trubek na plavidlo (vodorovná oděrka z trubky TrØ152 x 5,6 mm, oba konce všech ½ trubek oděrek budou šikmo seříznuty pod úhlem 30° a zaslepeny plechem síly 8 mm), zavaření oděrek;</t>
  </si>
  <si>
    <t>vypálené díly ponorových stupnic (pro 4 ponorových stupnic) z oceli tloušťky 5 mm, ochranné lišty tloušťky 6 mm (8 ks);
rozměřit ponorové stupnice (4 ks), díly ponorových stupnic přivařit na bok plavidla průběžným koutovým svárem velikosti 2,5; přivařit z obou stran ponorových stupnic ochranou lištou tloušťky 6 mm, vyražení 3 důlčíků poblíž každé ponorové stupnice ve vzdálenosti 1000 mm ode dna;</t>
  </si>
  <si>
    <t>Nanesení nátěrových hmot na obšívku plavidla vně plavidla – cca 440,6 m2:
  1 x metalizace žárovým nástřikem (Zn)                       120 µm
1 x penetrační nátěr                                                     30 µm
1 x základní nátěr                                                      100 µm
1 x mezivrstva                                                           140 µm
1 x vrchný nátěr                                                          60 µm 
celkem NDFT                                                             420 µm
Kontrola tloušťky jednotlivých nátěrů. Nátěry provést v souladu s normou ČSN EN ISO Nátěrové hmoty – Protikorozní ochrana ocelových konstrukcí ochrannými nátěrovými systémy – Část 5: Ochranné nátěrové systémy.</t>
  </si>
  <si>
    <t>Nanesení nátěrových hmot (552,3 m2) na opískovaný povrch, kontrola tloušťky. Povrchová ochrana plavidla                                                                            
1 x základní nátěr                                       60 µm
1 x mezivrstva                                          150 µm
1 x vrchný nátěr                                       150 µm 
celkem NDFT                                            360 µm                       Kontrola tloušťky jednotlivých nátěrů. Nátěry provést v souladu s normou ČSN EN ISO Nátěrové hmoty – Protikorozní ochrana ocelových konstrukcí ochrannými nátěrovými systémy – Část 5: Ochranné nátěrové systémy.</t>
  </si>
  <si>
    <t>obšívku plavidla a opravované části plavidla otryskat na stupeň čistoty Sa 2,5 (celkem cca 992,9 m2);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</si>
</sst>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Verdana"/>
      <family val="2"/>
      <charset val="238"/>
    </font>
    <font>
      <sz val="8"/>
      <name val="Verdana"/>
      <family val="2"/>
      <charset val="238"/>
    </font>
    <font>
      <b/>
      <i/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8"/>
      <name val="Verdana"/>
      <family val="2"/>
      <charset val="238"/>
    </font>
    <font>
      <i/>
      <sz val="10"/>
      <name val="Verdana"/>
      <family val="2"/>
      <charset val="238"/>
    </font>
    <font>
      <sz val="10"/>
      <color rgb="FF003366"/>
      <name val="Trebuchet MS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rgb="FF003366"/>
      <name val="Trebuchet MS"/>
      <family val="2"/>
      <charset val="238"/>
    </font>
    <font>
      <sz val="10"/>
      <name val="Trebuchet MS"/>
      <family val="2"/>
      <charset val="238"/>
    </font>
    <font>
      <b/>
      <sz val="14"/>
      <color rgb="FF960000"/>
      <name val="Trebuchet MS"/>
      <family val="2"/>
      <charset val="238"/>
    </font>
    <font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0" fillId="0" borderId="0" xfId="0" applyFont="1" applyProtection="1"/>
    <xf numFmtId="0" fontId="10" fillId="0" borderId="2" xfId="0" applyFont="1" applyBorder="1" applyProtection="1"/>
    <xf numFmtId="0" fontId="4" fillId="0" borderId="3" xfId="0" applyFont="1" applyBorder="1" applyAlignment="1" applyProtection="1">
      <alignment horizontal="left" vertical="center"/>
    </xf>
    <xf numFmtId="3" fontId="11" fillId="0" borderId="3" xfId="0" applyNumberFormat="1" applyFont="1" applyBorder="1" applyAlignment="1" applyProtection="1">
      <alignment horizontal="left" vertical="center" wrapText="1"/>
    </xf>
    <xf numFmtId="4" fontId="12" fillId="0" borderId="3" xfId="0" applyNumberFormat="1" applyFont="1" applyBorder="1" applyAlignment="1" applyProtection="1">
      <alignment horizontal="center" vertical="center"/>
    </xf>
    <xf numFmtId="0" fontId="3" fillId="0" borderId="4" xfId="0" applyFont="1" applyBorder="1" applyProtection="1"/>
    <xf numFmtId="0" fontId="3" fillId="0" borderId="0" xfId="0" applyFont="1" applyProtection="1"/>
    <xf numFmtId="0" fontId="1" fillId="0" borderId="0" xfId="0" applyFont="1" applyProtection="1"/>
    <xf numFmtId="0" fontId="9" fillId="0" borderId="0" xfId="0" applyFont="1" applyProtection="1"/>
    <xf numFmtId="0" fontId="9" fillId="0" borderId="5" xfId="0" applyFont="1" applyBorder="1" applyProtection="1"/>
    <xf numFmtId="0" fontId="14" fillId="0" borderId="0" xfId="0" applyFont="1" applyBorder="1" applyAlignment="1" applyProtection="1">
      <alignment horizontal="left" vertical="center"/>
    </xf>
    <xf numFmtId="3" fontId="15" fillId="0" borderId="0" xfId="0" applyNumberFormat="1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center" vertical="center"/>
    </xf>
    <xf numFmtId="0" fontId="1" fillId="0" borderId="6" xfId="0" applyFont="1" applyBorder="1" applyProtection="1"/>
    <xf numFmtId="4" fontId="24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49" fontId="9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 wrapText="1"/>
    </xf>
    <xf numFmtId="0" fontId="16" fillId="3" borderId="1" xfId="0" applyFont="1" applyFill="1" applyBorder="1" applyAlignment="1" applyProtection="1">
      <alignment horizontal="left" vertical="center" wrapText="1"/>
    </xf>
    <xf numFmtId="3" fontId="16" fillId="3" borderId="1" xfId="0" applyNumberFormat="1" applyFont="1" applyFill="1" applyBorder="1" applyAlignment="1" applyProtection="1">
      <alignment horizontal="left" vertical="center" wrapText="1"/>
    </xf>
    <xf numFmtId="0" fontId="20" fillId="0" borderId="1" xfId="0" applyFont="1" applyBorder="1" applyAlignment="1" applyProtection="1">
      <alignment horizontal="left"/>
    </xf>
    <xf numFmtId="0" fontId="21" fillId="0" borderId="1" xfId="0" applyFont="1" applyBorder="1" applyAlignment="1" applyProtection="1">
      <alignment horizontal="left" vertical="center" wrapText="1"/>
    </xf>
    <xf numFmtId="3" fontId="18" fillId="0" borderId="1" xfId="0" applyNumberFormat="1" applyFont="1" applyBorder="1" applyAlignment="1" applyProtection="1">
      <alignment horizontal="left" vertical="center" wrapText="1"/>
    </xf>
    <xf numFmtId="0" fontId="14" fillId="0" borderId="0" xfId="0" applyFont="1" applyProtection="1"/>
    <xf numFmtId="0" fontId="14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Protection="1"/>
    <xf numFmtId="0" fontId="20" fillId="0" borderId="1" xfId="0" applyFont="1" applyBorder="1" applyAlignment="1" applyProtection="1">
      <alignment horizontal="left" vertical="center"/>
    </xf>
    <xf numFmtId="0" fontId="15" fillId="0" borderId="1" xfId="0" applyNumberFormat="1" applyFont="1" applyBorder="1" applyAlignment="1" applyProtection="1">
      <alignment horizontal="justify" vertical="center" wrapText="1"/>
    </xf>
    <xf numFmtId="0" fontId="1" fillId="0" borderId="7" xfId="0" applyFont="1" applyBorder="1" applyProtection="1"/>
    <xf numFmtId="0" fontId="1" fillId="0" borderId="8" xfId="0" applyFont="1" applyBorder="1" applyProtection="1"/>
    <xf numFmtId="49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3" fontId="5" fillId="0" borderId="0" xfId="0" applyNumberFormat="1" applyFont="1" applyAlignment="1" applyProtection="1">
      <alignment horizontal="left" vertical="center" wrapText="1"/>
    </xf>
    <xf numFmtId="4" fontId="16" fillId="3" borderId="1" xfId="0" applyNumberFormat="1" applyFont="1" applyFill="1" applyBorder="1" applyAlignment="1" applyProtection="1">
      <alignment horizontal="right" vertical="center"/>
    </xf>
    <xf numFmtId="0" fontId="20" fillId="0" borderId="1" xfId="0" applyFont="1" applyBorder="1" applyAlignment="1" applyProtection="1">
      <alignment horizontal="left" vertical="center" wrapText="1"/>
    </xf>
    <xf numFmtId="0" fontId="20" fillId="0" borderId="9" xfId="0" applyFont="1" applyBorder="1" applyAlignment="1" applyProtection="1">
      <alignment horizontal="left" vertical="center"/>
    </xf>
    <xf numFmtId="0" fontId="15" fillId="0" borderId="9" xfId="0" applyNumberFormat="1" applyFont="1" applyBorder="1" applyAlignment="1" applyProtection="1">
      <alignment horizontal="justify" vertical="center" wrapText="1"/>
    </xf>
    <xf numFmtId="0" fontId="21" fillId="0" borderId="9" xfId="0" applyFont="1" applyBorder="1" applyAlignment="1" applyProtection="1">
      <alignment horizontal="left" vertical="center" wrapText="1"/>
    </xf>
    <xf numFmtId="0" fontId="20" fillId="0" borderId="9" xfId="0" applyFont="1" applyBorder="1" applyAlignment="1" applyProtection="1">
      <alignment horizontal="left" vertical="center" wrapText="1"/>
    </xf>
    <xf numFmtId="3" fontId="5" fillId="0" borderId="0" xfId="0" applyNumberFormat="1" applyFont="1" applyBorder="1" applyAlignment="1" applyProtection="1">
      <alignment horizontal="left" vertical="center" wrapText="1"/>
    </xf>
    <xf numFmtId="49" fontId="1" fillId="0" borderId="11" xfId="0" applyNumberFormat="1" applyFont="1" applyBorder="1" applyAlignment="1" applyProtection="1">
      <alignment horizontal="left" vertical="center"/>
    </xf>
    <xf numFmtId="0" fontId="1" fillId="0" borderId="11" xfId="0" applyFont="1" applyBorder="1" applyProtection="1"/>
    <xf numFmtId="0" fontId="22" fillId="4" borderId="1" xfId="0" applyFont="1" applyFill="1" applyBorder="1" applyAlignment="1" applyProtection="1">
      <alignment horizontal="left"/>
    </xf>
    <xf numFmtId="0" fontId="22" fillId="4" borderId="10" xfId="0" applyFont="1" applyFill="1" applyBorder="1" applyAlignment="1" applyProtection="1">
      <alignment horizontal="left"/>
    </xf>
    <xf numFmtId="0" fontId="21" fillId="0" borderId="12" xfId="0" applyFont="1" applyFill="1" applyBorder="1" applyAlignment="1" applyProtection="1">
      <alignment horizontal="left" vertical="center" wrapText="1"/>
    </xf>
    <xf numFmtId="0" fontId="21" fillId="0" borderId="13" xfId="0" applyFont="1" applyFill="1" applyBorder="1" applyAlignment="1" applyProtection="1">
      <alignment horizontal="left" vertical="center" wrapText="1"/>
    </xf>
    <xf numFmtId="0" fontId="15" fillId="0" borderId="13" xfId="0" applyNumberFormat="1" applyFont="1" applyFill="1" applyBorder="1" applyAlignment="1" applyProtection="1">
      <alignment horizontal="justify" vertical="center" wrapText="1"/>
    </xf>
    <xf numFmtId="0" fontId="20" fillId="0" borderId="12" xfId="0" applyFont="1" applyFill="1" applyBorder="1" applyAlignment="1" applyProtection="1">
      <alignment horizontal="left"/>
    </xf>
    <xf numFmtId="0" fontId="20" fillId="0" borderId="13" xfId="0" applyFont="1" applyFill="1" applyBorder="1" applyAlignment="1" applyProtection="1">
      <alignment horizontal="left"/>
    </xf>
    <xf numFmtId="0" fontId="20" fillId="0" borderId="12" xfId="0" applyFont="1" applyFill="1" applyBorder="1" applyAlignment="1" applyProtection="1">
      <alignment horizontal="left" vertical="center"/>
    </xf>
    <xf numFmtId="0" fontId="20" fillId="0" borderId="13" xfId="0" applyFont="1" applyFill="1" applyBorder="1" applyAlignment="1" applyProtection="1">
      <alignment horizontal="left" vertical="center"/>
    </xf>
    <xf numFmtId="4" fontId="3" fillId="0" borderId="3" xfId="0" applyNumberFormat="1" applyFont="1" applyBorder="1" applyProtection="1"/>
    <xf numFmtId="4" fontId="1" fillId="0" borderId="0" xfId="0" applyNumberFormat="1" applyFont="1" applyBorder="1" applyProtection="1"/>
    <xf numFmtId="4" fontId="9" fillId="0" borderId="0" xfId="0" applyNumberFormat="1" applyFont="1" applyBorder="1" applyProtection="1"/>
    <xf numFmtId="4" fontId="22" fillId="4" borderId="1" xfId="0" applyNumberFormat="1" applyFont="1" applyFill="1" applyBorder="1" applyAlignment="1" applyProtection="1">
      <alignment horizontal="right"/>
    </xf>
    <xf numFmtId="4" fontId="21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0" fillId="0" borderId="1" xfId="0" applyNumberFormat="1" applyFont="1" applyBorder="1" applyAlignment="1" applyProtection="1">
      <alignment horizontal="right"/>
    </xf>
    <xf numFmtId="4" fontId="20" fillId="0" borderId="14" xfId="0" applyNumberFormat="1" applyFont="1" applyFill="1" applyBorder="1" applyAlignment="1" applyProtection="1">
      <alignment horizontal="right"/>
    </xf>
    <xf numFmtId="4" fontId="23" fillId="0" borderId="1" xfId="0" applyNumberFormat="1" applyFont="1" applyBorder="1" applyAlignment="1" applyProtection="1">
      <alignment horizontal="right" vertical="center"/>
    </xf>
    <xf numFmtId="4" fontId="21" fillId="2" borderId="9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9" xfId="0" applyNumberFormat="1" applyFont="1" applyBorder="1" applyAlignment="1" applyProtection="1">
      <alignment horizontal="right" vertical="center"/>
    </xf>
    <xf numFmtId="4" fontId="23" fillId="0" borderId="14" xfId="0" applyNumberFormat="1" applyFont="1" applyFill="1" applyBorder="1" applyAlignment="1" applyProtection="1">
      <alignment horizontal="right" vertical="center"/>
    </xf>
    <xf numFmtId="4" fontId="22" fillId="4" borderId="10" xfId="0" applyNumberFormat="1" applyFont="1" applyFill="1" applyBorder="1" applyAlignment="1" applyProtection="1">
      <alignment horizontal="right"/>
    </xf>
    <xf numFmtId="4" fontId="20" fillId="0" borderId="1" xfId="0" applyNumberFormat="1" applyFont="1" applyBorder="1" applyAlignment="1" applyProtection="1">
      <alignment horizontal="right" vertical="center"/>
    </xf>
    <xf numFmtId="4" fontId="20" fillId="0" borderId="9" xfId="0" applyNumberFormat="1" applyFont="1" applyBorder="1" applyAlignment="1" applyProtection="1">
      <alignment horizontal="right" vertical="center"/>
    </xf>
    <xf numFmtId="4" fontId="20" fillId="0" borderId="14" xfId="0" applyNumberFormat="1" applyFont="1" applyFill="1" applyBorder="1" applyAlignment="1" applyProtection="1">
      <alignment horizontal="right" vertical="center"/>
    </xf>
    <xf numFmtId="4" fontId="1" fillId="0" borderId="11" xfId="0" applyNumberFormat="1" applyFont="1" applyBorder="1" applyProtection="1"/>
    <xf numFmtId="4" fontId="8" fillId="0" borderId="0" xfId="0" applyNumberFormat="1" applyFont="1" applyProtection="1"/>
    <xf numFmtId="4" fontId="13" fillId="0" borderId="3" xfId="0" applyNumberFormat="1" applyFont="1" applyBorder="1" applyProtection="1"/>
    <xf numFmtId="4" fontId="4" fillId="0" borderId="0" xfId="0" applyNumberFormat="1" applyFont="1" applyBorder="1" applyAlignment="1" applyProtection="1">
      <alignment horizontal="right" vertical="center"/>
    </xf>
    <xf numFmtId="4" fontId="22" fillId="4" borderId="1" xfId="0" applyNumberFormat="1" applyFont="1" applyFill="1" applyBorder="1" applyAlignment="1" applyProtection="1">
      <alignment horizontal="left"/>
    </xf>
    <xf numFmtId="4" fontId="21" fillId="0" borderId="13" xfId="0" applyNumberFormat="1" applyFont="1" applyFill="1" applyBorder="1" applyAlignment="1" applyProtection="1">
      <alignment horizontal="right" vertical="center" wrapText="1"/>
    </xf>
    <xf numFmtId="4" fontId="17" fillId="0" borderId="1" xfId="0" applyNumberFormat="1" applyFont="1" applyBorder="1" applyAlignment="1" applyProtection="1">
      <alignment horizontal="right" vertical="center"/>
    </xf>
    <xf numFmtId="4" fontId="20" fillId="0" borderId="1" xfId="0" applyNumberFormat="1" applyFont="1" applyBorder="1" applyAlignment="1" applyProtection="1">
      <alignment horizontal="left"/>
    </xf>
    <xf numFmtId="4" fontId="6" fillId="0" borderId="0" xfId="0" applyNumberFormat="1" applyFont="1" applyAlignment="1" applyProtection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 wrapText="1"/>
    </xf>
    <xf numFmtId="0" fontId="15" fillId="0" borderId="0" xfId="0" applyNumberFormat="1" applyFont="1" applyAlignment="1">
      <alignment horizontal="justify" vertical="center" wrapText="1"/>
    </xf>
    <xf numFmtId="0" fontId="15" fillId="0" borderId="0" xfId="0" applyNumberFormat="1" applyFont="1" applyAlignment="1">
      <alignment horizontal="left" vertical="center" wrapText="1"/>
    </xf>
    <xf numFmtId="0" fontId="15" fillId="0" borderId="0" xfId="0" applyNumberFormat="1" applyFont="1" applyFill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XEZ45"/>
  <sheetViews>
    <sheetView tabSelected="1" topLeftCell="A37" zoomScaleNormal="100" workbookViewId="0">
      <selection activeCell="F37" sqref="F1:F1048576"/>
    </sheetView>
  </sheetViews>
  <sheetFormatPr defaultRowHeight="14.25" x14ac:dyDescent="0.2"/>
  <cols>
    <col min="1" max="2" width="3.42578125" style="8" customWidth="1"/>
    <col min="3" max="3" width="6.7109375" style="33" customWidth="1"/>
    <col min="4" max="4" width="46" style="34" customWidth="1"/>
    <col min="5" max="5" width="55.7109375" style="35" customWidth="1"/>
    <col min="6" max="6" width="17.5703125" style="77" customWidth="1"/>
    <col min="7" max="7" width="21.7109375" style="70" bestFit="1" customWidth="1"/>
    <col min="8" max="8" width="3.42578125" style="8" customWidth="1"/>
    <col min="9" max="9" width="3.28515625" style="8" customWidth="1"/>
    <col min="10" max="16384" width="9.140625" style="8"/>
  </cols>
  <sheetData>
    <row r="1" spans="1:16380" ht="18" x14ac:dyDescent="0.25">
      <c r="A1" s="1"/>
      <c r="B1" s="2"/>
      <c r="C1" s="3" t="s">
        <v>80</v>
      </c>
      <c r="D1" s="4"/>
      <c r="E1" s="5"/>
      <c r="F1" s="71"/>
      <c r="G1" s="54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</row>
    <row r="2" spans="1:16380" x14ac:dyDescent="0.2">
      <c r="A2" s="9"/>
      <c r="B2" s="10"/>
      <c r="C2" s="11" t="s">
        <v>36</v>
      </c>
      <c r="D2" s="12"/>
      <c r="E2" s="13"/>
      <c r="F2" s="56"/>
      <c r="G2" s="55"/>
      <c r="H2" s="14"/>
    </row>
    <row r="3" spans="1:16380" x14ac:dyDescent="0.2">
      <c r="A3" s="9"/>
      <c r="B3" s="10"/>
      <c r="C3" s="11"/>
      <c r="D3" s="12"/>
      <c r="E3" s="13"/>
      <c r="F3" s="56"/>
      <c r="G3" s="55"/>
      <c r="H3" s="14"/>
    </row>
    <row r="4" spans="1:16380" ht="18.75" x14ac:dyDescent="0.2">
      <c r="A4" s="9"/>
      <c r="B4" s="10"/>
      <c r="C4" s="15" t="s">
        <v>91</v>
      </c>
      <c r="D4" s="16"/>
      <c r="E4" s="17"/>
      <c r="F4" s="72"/>
      <c r="G4" s="15">
        <f>G7+G12+G24+G39</f>
        <v>0</v>
      </c>
      <c r="H4" s="14"/>
    </row>
    <row r="5" spans="1:16380" x14ac:dyDescent="0.2">
      <c r="A5" s="9"/>
      <c r="B5" s="10"/>
      <c r="C5" s="18"/>
      <c r="D5" s="19"/>
      <c r="E5" s="12"/>
      <c r="F5" s="13"/>
      <c r="G5" s="56"/>
      <c r="H5" s="14"/>
    </row>
    <row r="6" spans="1:16380" ht="14.25" customHeight="1" x14ac:dyDescent="0.2">
      <c r="A6" s="9"/>
      <c r="B6" s="10"/>
      <c r="C6" s="20" t="s">
        <v>78</v>
      </c>
      <c r="D6" s="20" t="s">
        <v>76</v>
      </c>
      <c r="E6" s="21" t="s">
        <v>77</v>
      </c>
      <c r="F6" s="36" t="s">
        <v>79</v>
      </c>
      <c r="G6" s="36" t="s">
        <v>79</v>
      </c>
      <c r="H6" s="14"/>
    </row>
    <row r="7" spans="1:16380" ht="18" x14ac:dyDescent="0.35">
      <c r="A7" s="9"/>
      <c r="B7" s="10"/>
      <c r="C7" s="45">
        <v>3</v>
      </c>
      <c r="D7" s="45" t="s">
        <v>24</v>
      </c>
      <c r="E7" s="45" t="s">
        <v>22</v>
      </c>
      <c r="F7" s="73"/>
      <c r="G7" s="57">
        <f>ROUND(SUM(G8:G10),2)</f>
        <v>0</v>
      </c>
      <c r="H7" s="14"/>
    </row>
    <row r="8" spans="1:16380" ht="21" x14ac:dyDescent="0.3">
      <c r="A8" s="9"/>
      <c r="B8" s="10"/>
      <c r="C8" s="22" t="s">
        <v>5</v>
      </c>
      <c r="D8" s="22" t="s">
        <v>20</v>
      </c>
      <c r="E8" s="30" t="s">
        <v>28</v>
      </c>
      <c r="F8" s="58">
        <v>0</v>
      </c>
      <c r="G8" s="59">
        <f>ROUND(F8,2)</f>
        <v>0</v>
      </c>
      <c r="H8" s="14"/>
    </row>
    <row r="9" spans="1:16380" ht="21" x14ac:dyDescent="0.3">
      <c r="A9" s="9"/>
      <c r="B9" s="10"/>
      <c r="C9" s="22" t="s">
        <v>6</v>
      </c>
      <c r="D9" s="22" t="s">
        <v>0</v>
      </c>
      <c r="E9" s="30" t="s">
        <v>32</v>
      </c>
      <c r="F9" s="58">
        <v>0</v>
      </c>
      <c r="G9" s="59">
        <f t="shared" ref="G9:G10" si="0">ROUND(F9,2)</f>
        <v>0</v>
      </c>
      <c r="H9" s="14"/>
    </row>
    <row r="10" spans="1:16380" ht="15.75" x14ac:dyDescent="0.3">
      <c r="A10" s="9"/>
      <c r="B10" s="10"/>
      <c r="C10" s="22" t="s">
        <v>8</v>
      </c>
      <c r="D10" s="22" t="s">
        <v>23</v>
      </c>
      <c r="E10" s="30" t="s">
        <v>34</v>
      </c>
      <c r="F10" s="58">
        <v>0</v>
      </c>
      <c r="G10" s="59">
        <f t="shared" si="0"/>
        <v>0</v>
      </c>
      <c r="H10" s="14"/>
    </row>
    <row r="11" spans="1:16380" ht="15.75" x14ac:dyDescent="0.3">
      <c r="A11" s="9"/>
      <c r="B11" s="10"/>
      <c r="C11" s="50"/>
      <c r="D11" s="51"/>
      <c r="E11" s="49"/>
      <c r="F11" s="74"/>
      <c r="G11" s="60"/>
      <c r="H11" s="14"/>
    </row>
    <row r="12" spans="1:16380" ht="18" x14ac:dyDescent="0.35">
      <c r="A12" s="9"/>
      <c r="B12" s="10"/>
      <c r="C12" s="45">
        <v>6</v>
      </c>
      <c r="D12" s="45" t="s">
        <v>21</v>
      </c>
      <c r="E12" s="45" t="s">
        <v>22</v>
      </c>
      <c r="F12" s="57"/>
      <c r="G12" s="57">
        <f>G13+G17</f>
        <v>0</v>
      </c>
      <c r="H12" s="14"/>
    </row>
    <row r="13" spans="1:16380" ht="15.75" x14ac:dyDescent="0.3">
      <c r="A13" s="9"/>
      <c r="B13" s="10"/>
      <c r="C13" s="22" t="s">
        <v>4</v>
      </c>
      <c r="D13" s="22" t="s">
        <v>25</v>
      </c>
      <c r="E13" s="24"/>
      <c r="F13" s="75"/>
      <c r="G13" s="59">
        <f>SUM(G14:G16)</f>
        <v>0</v>
      </c>
      <c r="H13" s="14"/>
    </row>
    <row r="14" spans="1:16380" ht="21" x14ac:dyDescent="0.2">
      <c r="A14" s="9"/>
      <c r="B14" s="10"/>
      <c r="C14" s="23" t="s">
        <v>7</v>
      </c>
      <c r="D14" s="23" t="s">
        <v>87</v>
      </c>
      <c r="E14" s="30" t="s">
        <v>81</v>
      </c>
      <c r="F14" s="58">
        <v>0</v>
      </c>
      <c r="G14" s="61">
        <f>ROUND(F14,2)</f>
        <v>0</v>
      </c>
      <c r="H14" s="14"/>
    </row>
    <row r="15" spans="1:16380" ht="42" x14ac:dyDescent="0.2">
      <c r="A15" s="9"/>
      <c r="B15" s="10"/>
      <c r="C15" s="23" t="s">
        <v>9</v>
      </c>
      <c r="D15" s="23" t="s">
        <v>18</v>
      </c>
      <c r="E15" s="30" t="s">
        <v>35</v>
      </c>
      <c r="F15" s="58">
        <v>0</v>
      </c>
      <c r="G15" s="61">
        <f>ROUND(F15,2)</f>
        <v>0</v>
      </c>
      <c r="H15" s="14"/>
    </row>
    <row r="16" spans="1:16380" ht="21" x14ac:dyDescent="0.2">
      <c r="A16" s="9"/>
      <c r="B16" s="10"/>
      <c r="C16" s="23" t="s">
        <v>29</v>
      </c>
      <c r="D16" s="23" t="s">
        <v>26</v>
      </c>
      <c r="E16" s="30" t="s">
        <v>27</v>
      </c>
      <c r="F16" s="58">
        <v>0</v>
      </c>
      <c r="G16" s="61">
        <f>ROUND(F16,2)</f>
        <v>0</v>
      </c>
      <c r="H16" s="14"/>
    </row>
    <row r="17" spans="1:8" s="28" customFormat="1" ht="15" customHeight="1" x14ac:dyDescent="0.3">
      <c r="A17" s="25"/>
      <c r="B17" s="26"/>
      <c r="C17" s="22" t="s">
        <v>10</v>
      </c>
      <c r="D17" s="22" t="s">
        <v>1</v>
      </c>
      <c r="E17" s="30"/>
      <c r="F17" s="76"/>
      <c r="G17" s="59">
        <f>SUM(G18:G22)</f>
        <v>0</v>
      </c>
      <c r="H17" s="27"/>
    </row>
    <row r="18" spans="1:8" ht="31.5" customHeight="1" x14ac:dyDescent="0.2">
      <c r="A18" s="9"/>
      <c r="B18" s="10"/>
      <c r="C18" s="23" t="s">
        <v>11</v>
      </c>
      <c r="D18" s="23" t="s">
        <v>54</v>
      </c>
      <c r="E18" s="30" t="s">
        <v>64</v>
      </c>
      <c r="F18" s="58">
        <v>0</v>
      </c>
      <c r="G18" s="61">
        <f>ROUND(F18,2)</f>
        <v>0</v>
      </c>
      <c r="H18" s="14"/>
    </row>
    <row r="19" spans="1:8" ht="30" customHeight="1" x14ac:dyDescent="0.2">
      <c r="A19" s="9"/>
      <c r="B19" s="10"/>
      <c r="C19" s="23" t="s">
        <v>30</v>
      </c>
      <c r="D19" s="23" t="s">
        <v>37</v>
      </c>
      <c r="E19" s="30" t="s">
        <v>65</v>
      </c>
      <c r="F19" s="58">
        <v>0</v>
      </c>
      <c r="G19" s="61">
        <f t="shared" ref="G19:G22" si="1">ROUND(F19,2)</f>
        <v>0</v>
      </c>
      <c r="H19" s="14"/>
    </row>
    <row r="20" spans="1:8" ht="31.5" x14ac:dyDescent="0.2">
      <c r="A20" s="9"/>
      <c r="B20" s="10"/>
      <c r="C20" s="23" t="s">
        <v>42</v>
      </c>
      <c r="D20" s="23" t="s">
        <v>43</v>
      </c>
      <c r="E20" s="30" t="s">
        <v>92</v>
      </c>
      <c r="F20" s="58">
        <v>0</v>
      </c>
      <c r="G20" s="61">
        <f t="shared" si="1"/>
        <v>0</v>
      </c>
      <c r="H20" s="14"/>
    </row>
    <row r="21" spans="1:8" ht="31.5" x14ac:dyDescent="0.2">
      <c r="A21" s="9"/>
      <c r="B21" s="10"/>
      <c r="C21" s="23" t="s">
        <v>44</v>
      </c>
      <c r="D21" s="23" t="s">
        <v>55</v>
      </c>
      <c r="E21" s="78" t="s">
        <v>66</v>
      </c>
      <c r="F21" s="58">
        <v>0</v>
      </c>
      <c r="G21" s="61">
        <f t="shared" si="1"/>
        <v>0</v>
      </c>
      <c r="H21" s="14"/>
    </row>
    <row r="22" spans="1:8" ht="37.5" customHeight="1" x14ac:dyDescent="0.2">
      <c r="A22" s="9"/>
      <c r="B22" s="10"/>
      <c r="C22" s="40" t="s">
        <v>45</v>
      </c>
      <c r="D22" s="40" t="s">
        <v>56</v>
      </c>
      <c r="E22" s="39" t="s">
        <v>67</v>
      </c>
      <c r="F22" s="62">
        <v>0</v>
      </c>
      <c r="G22" s="63">
        <f t="shared" si="1"/>
        <v>0</v>
      </c>
      <c r="H22" s="14"/>
    </row>
    <row r="23" spans="1:8" ht="14.25" customHeight="1" x14ac:dyDescent="0.2">
      <c r="A23" s="9"/>
      <c r="B23" s="10"/>
      <c r="C23" s="47"/>
      <c r="D23" s="48"/>
      <c r="E23" s="49"/>
      <c r="F23" s="74"/>
      <c r="G23" s="64"/>
      <c r="H23" s="14"/>
    </row>
    <row r="24" spans="1:8" ht="18" x14ac:dyDescent="0.35">
      <c r="A24" s="9"/>
      <c r="B24" s="10"/>
      <c r="C24" s="46">
        <v>7</v>
      </c>
      <c r="D24" s="46" t="s">
        <v>19</v>
      </c>
      <c r="E24" s="46" t="s">
        <v>22</v>
      </c>
      <c r="F24" s="65"/>
      <c r="G24" s="65">
        <f>SUM(G25:G37)</f>
        <v>0</v>
      </c>
      <c r="H24" s="14"/>
    </row>
    <row r="25" spans="1:8" ht="220.5" x14ac:dyDescent="0.2">
      <c r="A25" s="9"/>
      <c r="B25" s="10"/>
      <c r="C25" s="29" t="s">
        <v>31</v>
      </c>
      <c r="D25" s="29" t="s">
        <v>41</v>
      </c>
      <c r="E25" s="30" t="s">
        <v>68</v>
      </c>
      <c r="F25" s="58">
        <v>0</v>
      </c>
      <c r="G25" s="66">
        <f>ROUND(F25,2)</f>
        <v>0</v>
      </c>
      <c r="H25" s="14"/>
    </row>
    <row r="26" spans="1:8" ht="79.5" customHeight="1" x14ac:dyDescent="0.2">
      <c r="A26" s="9"/>
      <c r="B26" s="10"/>
      <c r="C26" s="29" t="s">
        <v>12</v>
      </c>
      <c r="D26" s="29" t="s">
        <v>57</v>
      </c>
      <c r="E26" s="78" t="s">
        <v>69</v>
      </c>
      <c r="F26" s="58">
        <v>0</v>
      </c>
      <c r="G26" s="66">
        <f t="shared" ref="G26:G36" si="2">ROUND(F26,2)</f>
        <v>0</v>
      </c>
      <c r="H26" s="14"/>
    </row>
    <row r="27" spans="1:8" ht="84" x14ac:dyDescent="0.2">
      <c r="A27" s="9"/>
      <c r="B27" s="10"/>
      <c r="C27" s="29" t="s">
        <v>13</v>
      </c>
      <c r="D27" s="29" t="s">
        <v>38</v>
      </c>
      <c r="E27" s="78" t="s">
        <v>93</v>
      </c>
      <c r="F27" s="58">
        <v>0</v>
      </c>
      <c r="G27" s="66">
        <f t="shared" si="2"/>
        <v>0</v>
      </c>
      <c r="H27" s="14"/>
    </row>
    <row r="28" spans="1:8" ht="84" x14ac:dyDescent="0.2">
      <c r="A28" s="9"/>
      <c r="B28" s="10"/>
      <c r="C28" s="29" t="s">
        <v>14</v>
      </c>
      <c r="D28" s="29" t="s">
        <v>46</v>
      </c>
      <c r="E28" s="78" t="s">
        <v>94</v>
      </c>
      <c r="F28" s="58">
        <v>0</v>
      </c>
      <c r="G28" s="66">
        <f t="shared" si="2"/>
        <v>0</v>
      </c>
      <c r="H28" s="14"/>
    </row>
    <row r="29" spans="1:8" ht="84" x14ac:dyDescent="0.2">
      <c r="A29" s="9"/>
      <c r="B29" s="10"/>
      <c r="C29" s="29" t="s">
        <v>15</v>
      </c>
      <c r="D29" s="29" t="s">
        <v>58</v>
      </c>
      <c r="E29" s="78" t="s">
        <v>95</v>
      </c>
      <c r="F29" s="58">
        <v>0</v>
      </c>
      <c r="G29" s="66">
        <f t="shared" si="2"/>
        <v>0</v>
      </c>
      <c r="H29" s="14"/>
    </row>
    <row r="30" spans="1:8" ht="84" x14ac:dyDescent="0.2">
      <c r="A30" s="9"/>
      <c r="B30" s="10"/>
      <c r="C30" s="29" t="s">
        <v>48</v>
      </c>
      <c r="D30" s="29" t="s">
        <v>2</v>
      </c>
      <c r="E30" s="30" t="s">
        <v>39</v>
      </c>
      <c r="F30" s="58">
        <v>0</v>
      </c>
      <c r="G30" s="66">
        <f t="shared" si="2"/>
        <v>0</v>
      </c>
      <c r="H30" s="14"/>
    </row>
    <row r="31" spans="1:8" ht="73.5" x14ac:dyDescent="0.2">
      <c r="A31" s="9"/>
      <c r="B31" s="10"/>
      <c r="C31" s="29" t="s">
        <v>49</v>
      </c>
      <c r="D31" s="29" t="s">
        <v>59</v>
      </c>
      <c r="E31" s="79" t="s">
        <v>96</v>
      </c>
      <c r="F31" s="58">
        <v>0</v>
      </c>
      <c r="G31" s="66">
        <f t="shared" si="2"/>
        <v>0</v>
      </c>
      <c r="H31" s="14"/>
    </row>
    <row r="32" spans="1:8" ht="73.5" x14ac:dyDescent="0.2">
      <c r="A32" s="9"/>
      <c r="B32" s="10"/>
      <c r="C32" s="29" t="s">
        <v>50</v>
      </c>
      <c r="D32" s="29" t="s">
        <v>47</v>
      </c>
      <c r="E32" s="79" t="s">
        <v>97</v>
      </c>
      <c r="F32" s="58">
        <v>0</v>
      </c>
      <c r="G32" s="66">
        <f t="shared" si="2"/>
        <v>0</v>
      </c>
      <c r="H32" s="14"/>
    </row>
    <row r="33" spans="1:8" ht="31.5" x14ac:dyDescent="0.2">
      <c r="A33" s="9"/>
      <c r="B33" s="10"/>
      <c r="C33" s="29" t="s">
        <v>51</v>
      </c>
      <c r="D33" s="29" t="s">
        <v>26</v>
      </c>
      <c r="E33" s="30" t="s">
        <v>40</v>
      </c>
      <c r="F33" s="58">
        <v>0</v>
      </c>
      <c r="G33" s="66">
        <f t="shared" si="2"/>
        <v>0</v>
      </c>
      <c r="H33" s="14"/>
    </row>
    <row r="34" spans="1:8" ht="39" customHeight="1" x14ac:dyDescent="0.2">
      <c r="A34" s="9"/>
      <c r="B34" s="10"/>
      <c r="C34" s="29" t="s">
        <v>60</v>
      </c>
      <c r="D34" s="29" t="s">
        <v>61</v>
      </c>
      <c r="E34" s="30" t="s">
        <v>70</v>
      </c>
      <c r="F34" s="58">
        <v>0</v>
      </c>
      <c r="G34" s="66">
        <f t="shared" si="2"/>
        <v>0</v>
      </c>
      <c r="H34" s="14"/>
    </row>
    <row r="35" spans="1:8" ht="39" customHeight="1" x14ac:dyDescent="0.2">
      <c r="A35" s="9"/>
      <c r="B35" s="10"/>
      <c r="C35" s="29" t="s">
        <v>63</v>
      </c>
      <c r="D35" s="29" t="s">
        <v>62</v>
      </c>
      <c r="E35" s="30" t="s">
        <v>71</v>
      </c>
      <c r="F35" s="58">
        <v>0</v>
      </c>
      <c r="G35" s="66">
        <f t="shared" si="2"/>
        <v>0</v>
      </c>
      <c r="H35" s="14"/>
    </row>
    <row r="36" spans="1:8" ht="39" customHeight="1" x14ac:dyDescent="0.2">
      <c r="A36" s="9"/>
      <c r="B36" s="10"/>
      <c r="C36" s="29" t="s">
        <v>73</v>
      </c>
      <c r="D36" s="29" t="s">
        <v>74</v>
      </c>
      <c r="E36" s="30" t="s">
        <v>75</v>
      </c>
      <c r="F36" s="58">
        <v>0</v>
      </c>
      <c r="G36" s="66">
        <f t="shared" si="2"/>
        <v>0</v>
      </c>
      <c r="H36" s="14"/>
    </row>
    <row r="37" spans="1:8" ht="39" customHeight="1" x14ac:dyDescent="0.2">
      <c r="A37" s="9"/>
      <c r="B37" s="10"/>
      <c r="C37" s="38" t="s">
        <v>82</v>
      </c>
      <c r="D37" s="38" t="s">
        <v>83</v>
      </c>
      <c r="E37" s="40" t="s">
        <v>90</v>
      </c>
      <c r="F37" s="62">
        <v>0</v>
      </c>
      <c r="G37" s="67">
        <f t="shared" ref="G37" si="3">ROUND(F37,2)</f>
        <v>0</v>
      </c>
      <c r="H37" s="14"/>
    </row>
    <row r="38" spans="1:8" ht="16.5" customHeight="1" x14ac:dyDescent="0.2">
      <c r="A38" s="9"/>
      <c r="B38" s="10"/>
      <c r="C38" s="52"/>
      <c r="D38" s="53"/>
      <c r="E38" s="49"/>
      <c r="F38" s="74"/>
      <c r="G38" s="68"/>
      <c r="H38" s="14"/>
    </row>
    <row r="39" spans="1:8" ht="18" x14ac:dyDescent="0.35">
      <c r="A39" s="9"/>
      <c r="B39" s="10"/>
      <c r="C39" s="45">
        <v>8</v>
      </c>
      <c r="D39" s="45" t="s">
        <v>3</v>
      </c>
      <c r="E39" s="45" t="s">
        <v>22</v>
      </c>
      <c r="F39" s="57"/>
      <c r="G39" s="57">
        <f>SUM(G40:G44)</f>
        <v>0</v>
      </c>
      <c r="H39" s="14"/>
    </row>
    <row r="40" spans="1:8" ht="21" x14ac:dyDescent="0.2">
      <c r="A40" s="9"/>
      <c r="B40" s="10"/>
      <c r="C40" s="29" t="s">
        <v>16</v>
      </c>
      <c r="D40" s="29" t="s">
        <v>72</v>
      </c>
      <c r="E40" s="82" t="s">
        <v>100</v>
      </c>
      <c r="F40" s="58">
        <v>0</v>
      </c>
      <c r="G40" s="66">
        <f>ROUND(F40,2)</f>
        <v>0</v>
      </c>
      <c r="H40" s="14"/>
    </row>
    <row r="41" spans="1:8" ht="126" x14ac:dyDescent="0.2">
      <c r="A41" s="9"/>
      <c r="B41" s="10"/>
      <c r="C41" s="29" t="s">
        <v>17</v>
      </c>
      <c r="D41" s="29" t="s">
        <v>52</v>
      </c>
      <c r="E41" s="80" t="s">
        <v>98</v>
      </c>
      <c r="F41" s="58">
        <v>0</v>
      </c>
      <c r="G41" s="66">
        <f t="shared" ref="G41:G42" si="4">ROUND(F41,2)</f>
        <v>0</v>
      </c>
      <c r="H41" s="14"/>
    </row>
    <row r="42" spans="1:8" ht="105" x14ac:dyDescent="0.2">
      <c r="A42" s="9"/>
      <c r="B42" s="10"/>
      <c r="C42" s="29" t="s">
        <v>33</v>
      </c>
      <c r="D42" s="37" t="s">
        <v>53</v>
      </c>
      <c r="E42" s="81" t="s">
        <v>99</v>
      </c>
      <c r="F42" s="58">
        <v>0</v>
      </c>
      <c r="G42" s="66">
        <f t="shared" si="4"/>
        <v>0</v>
      </c>
      <c r="H42" s="14"/>
    </row>
    <row r="43" spans="1:8" ht="51" x14ac:dyDescent="0.2">
      <c r="A43" s="9"/>
      <c r="B43" s="10"/>
      <c r="C43" s="29" t="s">
        <v>84</v>
      </c>
      <c r="D43" s="29" t="s">
        <v>83</v>
      </c>
      <c r="E43" s="23" t="s">
        <v>89</v>
      </c>
      <c r="F43" s="58">
        <v>0</v>
      </c>
      <c r="G43" s="66">
        <f t="shared" ref="G43:G44" si="5">ROUND(F43,2)</f>
        <v>0</v>
      </c>
      <c r="H43" s="14"/>
    </row>
    <row r="44" spans="1:8" ht="21" x14ac:dyDescent="0.2">
      <c r="A44" s="9"/>
      <c r="B44" s="10"/>
      <c r="C44" s="38" t="s">
        <v>85</v>
      </c>
      <c r="D44" s="41" t="s">
        <v>86</v>
      </c>
      <c r="E44" s="42" t="s">
        <v>88</v>
      </c>
      <c r="F44" s="62">
        <v>0</v>
      </c>
      <c r="G44" s="67">
        <f t="shared" si="5"/>
        <v>0</v>
      </c>
      <c r="H44" s="14"/>
    </row>
    <row r="45" spans="1:8" x14ac:dyDescent="0.2">
      <c r="B45" s="31"/>
      <c r="C45" s="43"/>
      <c r="D45" s="44"/>
      <c r="E45" s="44"/>
      <c r="F45" s="69"/>
      <c r="G45" s="69"/>
      <c r="H45" s="32"/>
    </row>
  </sheetData>
  <sheetProtection algorithmName="SHA-512" hashValue="qZgQ1UIjXKr8X7IIvcsaflIREvN4Tsm6IzITXwt57rEfubr3gbNrYcN5q9oyRiSzcM6fBYmAdn+mHdlPvOUWSA==" saltValue="ZDcivbfN3d7wsyLE63u4fQ==" spinCount="100000" sheet="1" objects="1" scenarios="1"/>
  <pageMargins left="0.70866141732283472" right="0.70866141732283472" top="0.59055118110236227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Cena, náplň</vt:lpstr>
      <vt:lpstr>'Cena, náplň'!Oblast_tisku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</dc:creator>
  <cp:lastModifiedBy>Uživatel systému Windows</cp:lastModifiedBy>
  <cp:lastPrinted>2018-01-15T16:12:24Z</cp:lastPrinted>
  <dcterms:created xsi:type="dcterms:W3CDTF">2015-05-24T08:25:08Z</dcterms:created>
  <dcterms:modified xsi:type="dcterms:W3CDTF">2019-12-12T14:35:51Z</dcterms:modified>
</cp:coreProperties>
</file>